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5135" windowHeight="9045" activeTab="0"/>
  </bookViews>
  <sheets>
    <sheet name="Bulletin SMIC 05" sheetId="1" r:id="rId1"/>
  </sheets>
  <definedNames>
    <definedName name="HTML_CodePage" hidden="1">1252</definedName>
    <definedName name="HTML_Control" localSheetId="0" hidden="1">{"'Vierge'!$A$1:$I$35"}</definedName>
    <definedName name="HTML_Control" hidden="1">{"'Vierge'!$A$1:$I$35"}</definedName>
    <definedName name="HTML_Description" hidden="1">""</definedName>
    <definedName name="HTML_Email" hidden="1">""</definedName>
    <definedName name="HTML_Header" hidden="1">"simulation"</definedName>
    <definedName name="HTML_LastUpdate" hidden="1">"06/02/02"</definedName>
    <definedName name="HTML_LineAfter" hidden="1">FALSE</definedName>
    <definedName name="HTML_LineBefore" hidden="1">FALSE</definedName>
    <definedName name="HTML_Name" hidden="1">"Etienne Frommelt"</definedName>
    <definedName name="HTML_OBDlg2" hidden="1">TRUE</definedName>
    <definedName name="HTML_OBDlg3" hidden="1">TRUE</definedName>
    <definedName name="HTML_OBDlg4" hidden="1">TRUE</definedName>
    <definedName name="HTML_OS" hidden="1">0</definedName>
    <definedName name="HTML_PathFile" hidden="1">"C:\Mes Documents\MonHTML.htm"</definedName>
    <definedName name="HTML_PathTemplate" hidden="1">"C:\Mes Documents\Mes sites Web\famidac.net\www\bulletin_salaire.htm"</definedName>
    <definedName name="HTML_Title" hidden="1">"Paye famille d'accueil 2002"</definedName>
    <definedName name="Lesort" hidden="1">{"'Vierge'!$A$1:$I$35"}</definedName>
    <definedName name="Mahé" hidden="1">{"'Vierge'!$A$1:$I$35"}</definedName>
    <definedName name="solver_adj" localSheetId="0" hidden="1">'Bulletin SMIC 05'!#REF!</definedName>
    <definedName name="solver_cvg" localSheetId="0" hidden="1">0.001</definedName>
    <definedName name="solver_drv" localSheetId="0" hidden="1">1</definedName>
    <definedName name="solver_est" localSheetId="0" hidden="1">1</definedName>
    <definedName name="solver_itr" localSheetId="0" hidden="1">100</definedName>
    <definedName name="solver_lin" localSheetId="0" hidden="1">2</definedName>
    <definedName name="solver_neg" localSheetId="0" hidden="1">2</definedName>
    <definedName name="solver_num" localSheetId="0" hidden="1">0</definedName>
    <definedName name="solver_nwt" localSheetId="0" hidden="1">1</definedName>
    <definedName name="solver_opt" localSheetId="0" hidden="1">'Bulletin SMIC 05'!#REF!</definedName>
    <definedName name="solver_pre" localSheetId="0" hidden="1">0.000001</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60</definedName>
  </definedNames>
  <calcPr fullCalcOnLoad="1"/>
</workbook>
</file>

<file path=xl/sharedStrings.xml><?xml version="1.0" encoding="utf-8"?>
<sst xmlns="http://schemas.openxmlformats.org/spreadsheetml/2006/main" count="67" uniqueCount="62">
  <si>
    <t>Nombre de jours :</t>
  </si>
  <si>
    <t>Adresse</t>
  </si>
  <si>
    <t>Cotisations salariales :</t>
  </si>
  <si>
    <t>bases</t>
  </si>
  <si>
    <t>taux</t>
  </si>
  <si>
    <t>retenues</t>
  </si>
  <si>
    <t>AGFF</t>
  </si>
  <si>
    <t>Cotisations patronales :</t>
  </si>
  <si>
    <t>Total des retenues patronales :</t>
  </si>
  <si>
    <t>(forfait 30,5 jours/mois)</t>
  </si>
  <si>
    <t>Bases</t>
  </si>
  <si>
    <t>MG/jour</t>
  </si>
  <si>
    <t>M.G. (Minimum Garanti) :</t>
  </si>
  <si>
    <t>SMIC :</t>
  </si>
  <si>
    <t>Récapitulatif des sommes dues à l'accueillant</t>
  </si>
  <si>
    <t>au</t>
  </si>
  <si>
    <t>Total période</t>
  </si>
  <si>
    <t>x Nb jours</t>
  </si>
  <si>
    <t>jours</t>
  </si>
  <si>
    <t>Employeur : Nom, prénom</t>
  </si>
  <si>
    <t>N° Sécurité sociale</t>
  </si>
  <si>
    <t>Total des retenues salariales :</t>
  </si>
  <si>
    <t>FNAL</t>
  </si>
  <si>
    <t>* Demander à l'URSSAF l'exonération des cotisations maladie, vieillesse, AT, AF - joindre copie agrément</t>
  </si>
  <si>
    <t>Total des charges sociales versées par l'employeur à l'URSSAF</t>
  </si>
  <si>
    <t xml:space="preserve">Total, réglé le                                par                     </t>
  </si>
  <si>
    <t>Coût total de l'accueil (accueillant + charges sociales URSSAF)</t>
  </si>
  <si>
    <t>Montants journaliers</t>
  </si>
  <si>
    <t>€/jour</t>
  </si>
  <si>
    <t>Total</t>
  </si>
  <si>
    <t>Durée de travail &amp; Salaire brut</t>
  </si>
  <si>
    <t>Salaire imposable (salaire net + CSG et RDS imposables) :</t>
  </si>
  <si>
    <t>Conservez ce bulletin de salaire sans limitation de durée</t>
  </si>
  <si>
    <t>Taux</t>
  </si>
  <si>
    <t>Retenues</t>
  </si>
  <si>
    <t>Calcul du salaire de l'accueillant</t>
  </si>
  <si>
    <t>Bulletin de paye</t>
  </si>
  <si>
    <t>Calcul des charges sociales</t>
  </si>
  <si>
    <t>IRCEM</t>
  </si>
  <si>
    <t>Sécurité sociale (maladie, vieillesse)</t>
  </si>
  <si>
    <t>URSSAF* : Contribution solidarité autonomie</t>
  </si>
  <si>
    <t>Indemnité de congé (10%) :</t>
  </si>
  <si>
    <t xml:space="preserve">Période du </t>
  </si>
  <si>
    <t>CSG non imposable sur 97% du brut</t>
  </si>
  <si>
    <t>CSG + RDS (imposables) sur 97% du brut</t>
  </si>
  <si>
    <r>
      <t xml:space="preserve">Accueil familial de personne âgée ou d'adulte handicapé </t>
    </r>
    <r>
      <rPr>
        <sz val="10"/>
        <rFont val="Arial"/>
        <family val="2"/>
      </rPr>
      <t xml:space="preserve">
Code de l'action sociale et des familles, articles L441-1 à L443-12</t>
    </r>
  </si>
  <si>
    <t>Total brut, soumis à cotisations sociales</t>
  </si>
  <si>
    <t>Salarié (accueillant familial) : Nom, prénom</t>
  </si>
  <si>
    <t>N° URSSAF</t>
  </si>
  <si>
    <t>Congés payés pris par l'accueillant :</t>
  </si>
  <si>
    <t>Absences de la personne accueillie* :</t>
  </si>
  <si>
    <t>* Au-delà des ____ premières heures d'absence, pour lesquelles l'ensemble des frais d'accueil reste dû (sauf en cas de coïncidence 
avec les congés de l'accueillant), les indemnités de sujétions particulières et de frais d'entretien sont suspendues.</t>
  </si>
  <si>
    <t>1° Rémunération (base SMIC) :</t>
  </si>
  <si>
    <t>2° Sujétions particulières (base MG) :</t>
  </si>
  <si>
    <t>3° Frais d'entretien en MG</t>
  </si>
  <si>
    <t>4° Indemnité de mise à disposition de locaux</t>
  </si>
  <si>
    <t>Salaire net (1° + 2° - charges)</t>
  </si>
  <si>
    <t>Salaire net de l'accueillant (= salaire brut - retenues salariales) :</t>
  </si>
  <si>
    <t>Association Famidac - bulletin de salaire personnalisable fonctionnant sous Excel
Compléter uniquement les cases jaunes pour un recalcul automatique, toute autre modification engageant l'entière responsabilité de l'utilisateur. 
Merci de nous signaler toute erreur ou anomalie.</t>
  </si>
  <si>
    <t>Bases de calcul (valeurs depuis le 01/07/2007)</t>
  </si>
  <si>
    <t>jours, du __ au ____</t>
  </si>
  <si>
    <r>
      <t>Accident du travail (</t>
    </r>
    <r>
      <rPr>
        <sz val="10"/>
        <color indexed="10"/>
        <rFont val="Arial"/>
        <family val="2"/>
      </rPr>
      <t>depuis le 01/01/08</t>
    </r>
    <r>
      <rPr>
        <sz val="10"/>
        <rFont val="Arial"/>
        <family val="2"/>
      </rPr>
      <t>)</t>
    </r>
  </si>
</sst>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0000"/>
    <numFmt numFmtId="173" formatCode="0.000000"/>
    <numFmt numFmtId="174" formatCode="0.00000"/>
    <numFmt numFmtId="175" formatCode="0.0000"/>
    <numFmt numFmtId="176" formatCode="0.000"/>
    <numFmt numFmtId="177" formatCode="_-* #,##0.00\€_-;"/>
    <numFmt numFmtId="178" formatCode="_-* #,##0.00,\€_-;\-* #,##0.00\ &quot;F&quot;_-;_-* &quot;-&quot;??\ &quot;F&quot;_-;_-@_-"/>
    <numFmt numFmtId="179" formatCode="0.0"/>
    <numFmt numFmtId="180" formatCode="_-* #,##0.0\ &quot;€&quot;_-;\-* #,##0.0\ &quot;€&quot;_-;_-* &quot;-&quot;??\ &quot;€&quot;_-;_-@_-"/>
    <numFmt numFmtId="181" formatCode="_-* #,##0\ &quot;€&quot;_-;\-* #,##0\ &quot;€&quot;_-;_-* &quot;-&quot;??\ &quot;€&quot;_-;_-@_-"/>
    <numFmt numFmtId="182" formatCode="_-* #,##0.0\ _€_-;\-* #,##0.0\ _€_-;_-* &quot;-&quot;??\ _€_-;_-@_-"/>
    <numFmt numFmtId="183" formatCode="0.E+00"/>
    <numFmt numFmtId="184" formatCode="#,##0.00_ ;\-#,##0.00\ "/>
    <numFmt numFmtId="185" formatCode="_-* #,##0.0\ _€_-;\-* #,##0.0\ _€_-;_-* &quot;-&quot;\ _€_-;_-@_-"/>
    <numFmt numFmtId="186" formatCode="_-* #,##0.0\ _€_-;\-* #,##0.0\ _€_-;_-* &quot;-&quot;?\ _€_-;_-@_-"/>
  </numFmts>
  <fonts count="8">
    <font>
      <sz val="10"/>
      <name val="Arial"/>
      <family val="0"/>
    </font>
    <font>
      <b/>
      <sz val="12"/>
      <name val="Arial"/>
      <family val="2"/>
    </font>
    <font>
      <b/>
      <sz val="10"/>
      <name val="Arial"/>
      <family val="2"/>
    </font>
    <font>
      <sz val="7"/>
      <name val="Arial"/>
      <family val="2"/>
    </font>
    <font>
      <sz val="8"/>
      <name val="Arial"/>
      <family val="2"/>
    </font>
    <font>
      <sz val="10"/>
      <color indexed="10"/>
      <name val="Arial"/>
      <family val="2"/>
    </font>
    <font>
      <b/>
      <sz val="10"/>
      <color indexed="10"/>
      <name val="Arial"/>
      <family val="2"/>
    </font>
    <font>
      <b/>
      <sz val="14"/>
      <name val="Arial"/>
      <family val="2"/>
    </font>
  </fonts>
  <fills count="5">
    <fill>
      <patternFill/>
    </fill>
    <fill>
      <patternFill patternType="gray125"/>
    </fill>
    <fill>
      <patternFill patternType="solid">
        <fgColor indexed="22"/>
        <bgColor indexed="64"/>
      </patternFill>
    </fill>
    <fill>
      <patternFill patternType="solid">
        <fgColor indexed="41"/>
        <bgColor indexed="64"/>
      </patternFill>
    </fill>
    <fill>
      <patternFill patternType="solid">
        <fgColor indexed="13"/>
        <bgColor indexed="64"/>
      </patternFill>
    </fill>
  </fills>
  <borders count="22">
    <border>
      <left/>
      <right/>
      <top/>
      <bottom/>
      <diagonal/>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hair"/>
      <top style="thin"/>
      <bottom style="hair"/>
    </border>
    <border>
      <left style="hair"/>
      <right style="hair"/>
      <top style="thin"/>
      <bottom style="hair"/>
    </border>
    <border>
      <left style="hair"/>
      <right style="thin"/>
      <top style="thin"/>
      <bottom style="hair"/>
    </border>
    <border>
      <left style="hair"/>
      <right style="hair"/>
      <top style="hair"/>
      <bottom style="hair"/>
    </border>
    <border>
      <left style="hair"/>
      <right style="thin"/>
      <top style="hair"/>
      <bottom style="hair"/>
    </border>
    <border>
      <left style="thin"/>
      <right style="hair"/>
      <top style="hair"/>
      <bottom style="hair"/>
    </border>
    <border>
      <left style="hair"/>
      <right style="thin"/>
      <top style="hair"/>
      <bottom style="thin"/>
    </border>
    <border>
      <left>
        <color indexed="63"/>
      </left>
      <right>
        <color indexed="63"/>
      </right>
      <top style="thin"/>
      <bottom style="hair"/>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hair"/>
      <bottom style="hair"/>
    </border>
    <border>
      <left>
        <color indexed="63"/>
      </left>
      <right style="thin"/>
      <top style="hair"/>
      <bottom style="hair"/>
    </border>
    <border>
      <left style="thin"/>
      <right style="hair"/>
      <top style="hair"/>
      <bottom style="thin"/>
    </border>
    <border>
      <left style="hair"/>
      <right style="hair"/>
      <top style="hair"/>
      <bottom style="thin"/>
    </border>
    <border>
      <left>
        <color indexed="63"/>
      </left>
      <right style="thin"/>
      <top style="thin"/>
      <bottom style="hair"/>
    </border>
    <border>
      <left>
        <color indexed="63"/>
      </left>
      <right>
        <color indexed="63"/>
      </right>
      <top style="thin"/>
      <bottom>
        <color indexed="63"/>
      </bottom>
    </border>
    <border>
      <left>
        <color indexed="63"/>
      </left>
      <right>
        <color indexed="63"/>
      </right>
      <top style="hair"/>
      <bottom style="thin"/>
    </border>
    <border>
      <left>
        <color indexed="63"/>
      </left>
      <right style="thin"/>
      <top style="hair"/>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9" fontId="0" fillId="0" borderId="0" applyFont="0" applyFill="0" applyBorder="0" applyAlignment="0" applyProtection="0"/>
  </cellStyleXfs>
  <cellXfs count="114">
    <xf numFmtId="0" fontId="0" fillId="0" borderId="0" xfId="0" applyAlignment="1">
      <alignment/>
    </xf>
    <xf numFmtId="0" fontId="2" fillId="0" borderId="0" xfId="0" applyFont="1" applyAlignment="1">
      <alignment/>
    </xf>
    <xf numFmtId="0" fontId="4" fillId="0" borderId="0" xfId="0" applyFont="1" applyAlignment="1">
      <alignment/>
    </xf>
    <xf numFmtId="0" fontId="4" fillId="0" borderId="0" xfId="0" applyFont="1" applyBorder="1" applyAlignment="1">
      <alignment horizontal="left"/>
    </xf>
    <xf numFmtId="0" fontId="2" fillId="0" borderId="0" xfId="0" applyFont="1" applyAlignment="1">
      <alignment horizontal="center"/>
    </xf>
    <xf numFmtId="0" fontId="2" fillId="0" borderId="0" xfId="0" applyFont="1" applyAlignment="1">
      <alignment horizontal="right"/>
    </xf>
    <xf numFmtId="0" fontId="1" fillId="0" borderId="0" xfId="0" applyFont="1" applyAlignment="1">
      <alignment horizontal="center"/>
    </xf>
    <xf numFmtId="0" fontId="4" fillId="0" borderId="0" xfId="0" applyFont="1" applyAlignment="1">
      <alignment horizontal="center"/>
    </xf>
    <xf numFmtId="0" fontId="0" fillId="0" borderId="0" xfId="0" applyFont="1" applyAlignment="1">
      <alignment horizontal="center"/>
    </xf>
    <xf numFmtId="0" fontId="0" fillId="0" borderId="0" xfId="0" applyFont="1" applyAlignment="1">
      <alignment horizontal="right"/>
    </xf>
    <xf numFmtId="0" fontId="0" fillId="0" borderId="0" xfId="0" applyFont="1" applyBorder="1" applyAlignment="1">
      <alignment horizontal="right"/>
    </xf>
    <xf numFmtId="0" fontId="0" fillId="0" borderId="0" xfId="0" applyFont="1" applyAlignment="1">
      <alignment/>
    </xf>
    <xf numFmtId="0" fontId="4" fillId="0" borderId="0" xfId="0" applyFont="1" applyFill="1" applyBorder="1" applyAlignment="1">
      <alignment horizontal="left"/>
    </xf>
    <xf numFmtId="0" fontId="0" fillId="0" borderId="0" xfId="0" applyFont="1" applyAlignment="1">
      <alignment/>
    </xf>
    <xf numFmtId="0" fontId="2" fillId="0" borderId="0" xfId="0" applyFont="1" applyAlignment="1">
      <alignment/>
    </xf>
    <xf numFmtId="0" fontId="2" fillId="0" borderId="1" xfId="0" applyFont="1" applyBorder="1" applyAlignment="1">
      <alignment horizontal="right"/>
    </xf>
    <xf numFmtId="0" fontId="0" fillId="0" borderId="2" xfId="0" applyFont="1" applyBorder="1" applyAlignment="1">
      <alignment horizontal="right"/>
    </xf>
    <xf numFmtId="0" fontId="0" fillId="0" borderId="3" xfId="0" applyFont="1" applyBorder="1" applyAlignment="1">
      <alignment horizontal="right"/>
    </xf>
    <xf numFmtId="0" fontId="0" fillId="0" borderId="0" xfId="0" applyFont="1" applyFill="1" applyAlignment="1">
      <alignment/>
    </xf>
    <xf numFmtId="44" fontId="0" fillId="0" borderId="0" xfId="19" applyFont="1" applyFill="1" applyBorder="1" applyAlignment="1">
      <alignment horizontal="left"/>
    </xf>
    <xf numFmtId="0" fontId="0" fillId="0" borderId="0" xfId="0" applyFont="1" applyBorder="1" applyAlignment="1">
      <alignment/>
    </xf>
    <xf numFmtId="0" fontId="0" fillId="0" borderId="0" xfId="0" applyFont="1" applyBorder="1" applyAlignment="1">
      <alignment horizontal="center" wrapText="1"/>
    </xf>
    <xf numFmtId="0" fontId="0" fillId="0" borderId="0" xfId="0" applyFont="1" applyBorder="1" applyAlignment="1">
      <alignment horizontal="center" vertical="center" textRotation="90"/>
    </xf>
    <xf numFmtId="0" fontId="0" fillId="0" borderId="0" xfId="0" applyFont="1" applyFill="1" applyAlignment="1">
      <alignment/>
    </xf>
    <xf numFmtId="0" fontId="1" fillId="0" borderId="0" xfId="0" applyFont="1" applyFill="1" applyAlignment="1">
      <alignment horizontal="center"/>
    </xf>
    <xf numFmtId="0" fontId="2" fillId="2" borderId="4" xfId="0" applyFont="1" applyFill="1" applyBorder="1" applyAlignment="1">
      <alignment horizontal="left"/>
    </xf>
    <xf numFmtId="0" fontId="0" fillId="0" borderId="5" xfId="0" applyFont="1" applyBorder="1" applyAlignment="1">
      <alignment horizontal="center"/>
    </xf>
    <xf numFmtId="0" fontId="0" fillId="0" borderId="6" xfId="0" applyFont="1" applyBorder="1" applyAlignment="1">
      <alignment horizontal="center"/>
    </xf>
    <xf numFmtId="44" fontId="0" fillId="0" borderId="7" xfId="0" applyNumberFormat="1" applyFont="1" applyBorder="1" applyAlignment="1">
      <alignment/>
    </xf>
    <xf numFmtId="185" fontId="0" fillId="0" borderId="7" xfId="0" applyNumberFormat="1" applyFont="1" applyBorder="1" applyAlignment="1">
      <alignment/>
    </xf>
    <xf numFmtId="44" fontId="0" fillId="0" borderId="8" xfId="0" applyNumberFormat="1" applyFont="1" applyBorder="1" applyAlignment="1">
      <alignment/>
    </xf>
    <xf numFmtId="0" fontId="0" fillId="0" borderId="9" xfId="0" applyFont="1" applyBorder="1" applyAlignment="1">
      <alignment horizontal="right"/>
    </xf>
    <xf numFmtId="44" fontId="2" fillId="0" borderId="10" xfId="0" applyNumberFormat="1" applyFont="1" applyFill="1" applyBorder="1" applyAlignment="1">
      <alignment/>
    </xf>
    <xf numFmtId="0" fontId="0" fillId="0" borderId="9" xfId="0" applyFont="1" applyBorder="1" applyAlignment="1">
      <alignment horizontal="left"/>
    </xf>
    <xf numFmtId="0" fontId="0" fillId="0" borderId="7" xfId="0" applyFont="1" applyBorder="1" applyAlignment="1">
      <alignment horizontal="center"/>
    </xf>
    <xf numFmtId="44" fontId="2" fillId="0" borderId="8" xfId="0" applyNumberFormat="1" applyFont="1" applyBorder="1" applyAlignment="1">
      <alignment horizontal="center"/>
    </xf>
    <xf numFmtId="0" fontId="2" fillId="0" borderId="9" xfId="0" applyFont="1" applyBorder="1" applyAlignment="1">
      <alignment/>
    </xf>
    <xf numFmtId="0" fontId="2" fillId="0" borderId="7" xfId="0" applyFont="1" applyBorder="1" applyAlignment="1">
      <alignment horizontal="center"/>
    </xf>
    <xf numFmtId="0" fontId="2" fillId="0" borderId="8" xfId="0" applyFont="1" applyBorder="1" applyAlignment="1">
      <alignment horizontal="center"/>
    </xf>
    <xf numFmtId="44" fontId="0" fillId="0" borderId="7" xfId="19" applyFont="1" applyBorder="1" applyAlignment="1">
      <alignment/>
    </xf>
    <xf numFmtId="10" fontId="0" fillId="0" borderId="7" xfId="23" applyNumberFormat="1" applyFont="1" applyBorder="1" applyAlignment="1">
      <alignment/>
    </xf>
    <xf numFmtId="44" fontId="5" fillId="0" borderId="8" xfId="19" applyFont="1" applyBorder="1" applyAlignment="1">
      <alignment/>
    </xf>
    <xf numFmtId="0" fontId="0" fillId="0" borderId="7" xfId="0" applyFont="1" applyBorder="1" applyAlignment="1">
      <alignment horizontal="left"/>
    </xf>
    <xf numFmtId="10" fontId="0" fillId="0" borderId="7" xfId="0" applyNumberFormat="1" applyFont="1" applyBorder="1" applyAlignment="1">
      <alignment horizontal="right"/>
    </xf>
    <xf numFmtId="44" fontId="6" fillId="0" borderId="8" xfId="19" applyFont="1" applyBorder="1" applyAlignment="1">
      <alignment/>
    </xf>
    <xf numFmtId="0" fontId="2" fillId="2" borderId="9" xfId="0" applyFont="1" applyFill="1" applyBorder="1" applyAlignment="1">
      <alignment horizontal="left"/>
    </xf>
    <xf numFmtId="0" fontId="2" fillId="2" borderId="7" xfId="0" applyFont="1" applyFill="1" applyBorder="1" applyAlignment="1">
      <alignment horizontal="left"/>
    </xf>
    <xf numFmtId="44" fontId="0" fillId="0" borderId="8" xfId="19" applyFont="1" applyBorder="1" applyAlignment="1">
      <alignment/>
    </xf>
    <xf numFmtId="0" fontId="2" fillId="0" borderId="9" xfId="0" applyFont="1" applyBorder="1" applyAlignment="1">
      <alignment horizontal="left"/>
    </xf>
    <xf numFmtId="0" fontId="0" fillId="0" borderId="9" xfId="0" applyFont="1" applyFill="1" applyBorder="1" applyAlignment="1">
      <alignment horizontal="right"/>
    </xf>
    <xf numFmtId="44" fontId="0" fillId="0" borderId="7" xfId="19" applyFont="1" applyFill="1" applyBorder="1" applyAlignment="1">
      <alignment/>
    </xf>
    <xf numFmtId="10" fontId="0" fillId="0" borderId="7" xfId="23" applyNumberFormat="1" applyFont="1" applyFill="1" applyBorder="1" applyAlignment="1">
      <alignment/>
    </xf>
    <xf numFmtId="44" fontId="5" fillId="0" borderId="8" xfId="19" applyFont="1" applyFill="1" applyBorder="1" applyAlignment="1">
      <alignment/>
    </xf>
    <xf numFmtId="0" fontId="0" fillId="0" borderId="7" xfId="0" applyFont="1" applyBorder="1" applyAlignment="1">
      <alignment/>
    </xf>
    <xf numFmtId="10" fontId="0" fillId="0" borderId="7" xfId="0" applyNumberFormat="1" applyFont="1" applyBorder="1" applyAlignment="1">
      <alignment/>
    </xf>
    <xf numFmtId="44" fontId="2" fillId="0" borderId="10" xfId="19" applyFont="1" applyFill="1" applyBorder="1" applyAlignment="1">
      <alignment/>
    </xf>
    <xf numFmtId="44" fontId="0" fillId="0" borderId="9" xfId="0" applyNumberFormat="1" applyFont="1" applyBorder="1" applyAlignment="1">
      <alignment horizontal="center"/>
    </xf>
    <xf numFmtId="44" fontId="0" fillId="0" borderId="7" xfId="0" applyNumberFormat="1" applyFont="1" applyBorder="1" applyAlignment="1">
      <alignment horizontal="center"/>
    </xf>
    <xf numFmtId="44" fontId="0" fillId="0" borderId="8" xfId="0" applyNumberFormat="1" applyFont="1" applyBorder="1" applyAlignment="1">
      <alignment horizontal="center"/>
    </xf>
    <xf numFmtId="0" fontId="2" fillId="3" borderId="9" xfId="0" applyFont="1" applyFill="1" applyBorder="1" applyAlignment="1">
      <alignment horizontal="left"/>
    </xf>
    <xf numFmtId="44" fontId="0" fillId="3" borderId="8" xfId="0" applyNumberFormat="1" applyFont="1" applyFill="1" applyBorder="1" applyAlignment="1">
      <alignment/>
    </xf>
    <xf numFmtId="0" fontId="0" fillId="0" borderId="7" xfId="0" applyFont="1" applyBorder="1" applyAlignment="1">
      <alignment/>
    </xf>
    <xf numFmtId="44" fontId="2" fillId="3" borderId="10" xfId="0" applyNumberFormat="1" applyFont="1" applyFill="1" applyBorder="1" applyAlignment="1">
      <alignment/>
    </xf>
    <xf numFmtId="44" fontId="0" fillId="0" borderId="11" xfId="0" applyNumberFormat="1" applyFont="1" applyBorder="1" applyAlignment="1">
      <alignment/>
    </xf>
    <xf numFmtId="0" fontId="0" fillId="0" borderId="0" xfId="0" applyFont="1" applyBorder="1" applyAlignment="1" applyProtection="1">
      <alignment horizontal="center"/>
      <protection locked="0"/>
    </xf>
    <xf numFmtId="0" fontId="2" fillId="0" borderId="0" xfId="0" applyFont="1" applyAlignment="1" applyProtection="1">
      <alignment horizontal="center"/>
      <protection locked="0"/>
    </xf>
    <xf numFmtId="0" fontId="0" fillId="0" borderId="0" xfId="0" applyFont="1" applyAlignment="1" applyProtection="1">
      <alignment/>
      <protection locked="0"/>
    </xf>
    <xf numFmtId="185" fontId="0" fillId="4" borderId="12" xfId="0" applyNumberFormat="1" applyFont="1" applyFill="1" applyBorder="1" applyAlignment="1" applyProtection="1">
      <alignment horizontal="center"/>
      <protection locked="0"/>
    </xf>
    <xf numFmtId="0" fontId="3" fillId="0" borderId="0" xfId="0" applyFont="1" applyAlignment="1" applyProtection="1">
      <alignment horizontal="center"/>
      <protection locked="0"/>
    </xf>
    <xf numFmtId="185" fontId="0" fillId="4" borderId="13" xfId="0" applyNumberFormat="1" applyFont="1" applyFill="1" applyBorder="1" applyAlignment="1" applyProtection="1">
      <alignment horizontal="center"/>
      <protection locked="0"/>
    </xf>
    <xf numFmtId="0" fontId="0" fillId="4" borderId="7" xfId="0" applyFont="1" applyFill="1" applyBorder="1" applyAlignment="1" applyProtection="1">
      <alignment horizontal="center"/>
      <protection locked="0"/>
    </xf>
    <xf numFmtId="44" fontId="0" fillId="4" borderId="7" xfId="19" applyFont="1" applyFill="1" applyBorder="1" applyAlignment="1" applyProtection="1">
      <alignment horizontal="center"/>
      <protection locked="0"/>
    </xf>
    <xf numFmtId="0" fontId="2" fillId="3" borderId="9" xfId="0" applyFont="1" applyFill="1" applyBorder="1" applyAlignment="1">
      <alignment horizontal="center"/>
    </xf>
    <xf numFmtId="2" fontId="0" fillId="4" borderId="7" xfId="0" applyNumberFormat="1" applyFont="1" applyFill="1" applyBorder="1" applyAlignment="1" applyProtection="1">
      <alignment horizontal="center"/>
      <protection locked="0"/>
    </xf>
    <xf numFmtId="185" fontId="0" fillId="4" borderId="7" xfId="0" applyNumberFormat="1" applyFont="1" applyFill="1" applyBorder="1" applyAlignment="1">
      <alignment/>
    </xf>
    <xf numFmtId="44" fontId="2" fillId="3" borderId="8" xfId="0" applyNumberFormat="1" applyFont="1" applyFill="1" applyBorder="1" applyAlignment="1">
      <alignment/>
    </xf>
    <xf numFmtId="0" fontId="0" fillId="0" borderId="14" xfId="0" applyFont="1" applyBorder="1" applyAlignment="1" applyProtection="1">
      <alignment horizontal="center" vertical="center" wrapText="1"/>
      <protection locked="0"/>
    </xf>
    <xf numFmtId="0" fontId="0" fillId="0" borderId="15" xfId="0" applyFont="1" applyBorder="1" applyAlignment="1" applyProtection="1">
      <alignment horizontal="center" vertical="center" wrapText="1"/>
      <protection locked="0"/>
    </xf>
    <xf numFmtId="0" fontId="0" fillId="0" borderId="5" xfId="0" applyFont="1" applyBorder="1" applyAlignment="1">
      <alignment horizontal="center"/>
    </xf>
    <xf numFmtId="0" fontId="3" fillId="0" borderId="0" xfId="0" applyFont="1" applyFill="1" applyAlignment="1" applyProtection="1">
      <alignment horizontal="center" vertical="center" wrapText="1"/>
      <protection locked="0"/>
    </xf>
    <xf numFmtId="0" fontId="3" fillId="0" borderId="0" xfId="0" applyFont="1" applyBorder="1" applyAlignment="1">
      <alignment horizontal="center" wrapText="1"/>
    </xf>
    <xf numFmtId="0" fontId="3" fillId="0" borderId="0" xfId="0" applyFont="1" applyBorder="1" applyAlignment="1">
      <alignment horizontal="center"/>
    </xf>
    <xf numFmtId="0" fontId="2" fillId="3" borderId="16" xfId="0" applyFont="1" applyFill="1" applyBorder="1" applyAlignment="1">
      <alignment horizontal="center"/>
    </xf>
    <xf numFmtId="0" fontId="2" fillId="3" borderId="17" xfId="0" applyFont="1" applyFill="1" applyBorder="1" applyAlignment="1">
      <alignment horizontal="center"/>
    </xf>
    <xf numFmtId="0" fontId="0" fillId="0" borderId="7" xfId="0" applyFont="1" applyBorder="1" applyAlignment="1">
      <alignment horizontal="center"/>
    </xf>
    <xf numFmtId="0" fontId="0" fillId="0" borderId="11" xfId="0" applyFont="1" applyBorder="1" applyAlignment="1">
      <alignment horizontal="center"/>
    </xf>
    <xf numFmtId="0" fontId="2" fillId="3" borderId="4" xfId="0" applyFont="1" applyFill="1" applyBorder="1" applyAlignment="1">
      <alignment horizontal="center"/>
    </xf>
    <xf numFmtId="0" fontId="2" fillId="3" borderId="5" xfId="0" applyFont="1" applyFill="1" applyBorder="1" applyAlignment="1">
      <alignment horizontal="center"/>
    </xf>
    <xf numFmtId="0" fontId="2" fillId="3" borderId="6" xfId="0" applyFont="1" applyFill="1" applyBorder="1" applyAlignment="1">
      <alignment horizontal="center"/>
    </xf>
    <xf numFmtId="0" fontId="0" fillId="0" borderId="16" xfId="0" applyFont="1" applyFill="1" applyBorder="1" applyAlignment="1">
      <alignment horizontal="center"/>
    </xf>
    <xf numFmtId="0" fontId="0" fillId="0" borderId="17" xfId="0" applyFont="1" applyFill="1" applyBorder="1" applyAlignment="1">
      <alignment horizontal="center"/>
    </xf>
    <xf numFmtId="0" fontId="2" fillId="0" borderId="16" xfId="0" applyFont="1" applyBorder="1" applyAlignment="1">
      <alignment horizontal="center"/>
    </xf>
    <xf numFmtId="0" fontId="2" fillId="0" borderId="17" xfId="0" applyFont="1" applyBorder="1" applyAlignment="1">
      <alignment horizontal="center"/>
    </xf>
    <xf numFmtId="0" fontId="2" fillId="2" borderId="4" xfId="0" applyFont="1" applyFill="1" applyBorder="1" applyAlignment="1">
      <alignment horizontal="center"/>
    </xf>
    <xf numFmtId="0" fontId="2" fillId="2" borderId="5" xfId="0" applyFont="1" applyFill="1" applyBorder="1" applyAlignment="1">
      <alignment horizontal="center"/>
    </xf>
    <xf numFmtId="0" fontId="2" fillId="2" borderId="6" xfId="0" applyFont="1" applyFill="1" applyBorder="1" applyAlignment="1">
      <alignment horizontal="center"/>
    </xf>
    <xf numFmtId="0" fontId="7" fillId="0" borderId="0" xfId="0" applyFont="1" applyAlignment="1">
      <alignment horizontal="center"/>
    </xf>
    <xf numFmtId="0" fontId="2" fillId="0" borderId="0" xfId="0" applyFont="1" applyAlignment="1">
      <alignment horizontal="center" vertical="top" wrapText="1"/>
    </xf>
    <xf numFmtId="0" fontId="0" fillId="0" borderId="0" xfId="0" applyFont="1" applyAlignment="1">
      <alignment horizontal="center" vertical="top" wrapText="1"/>
    </xf>
    <xf numFmtId="0" fontId="0" fillId="0" borderId="11" xfId="0" applyFont="1" applyBorder="1" applyAlignment="1" applyProtection="1">
      <alignment horizontal="center"/>
      <protection locked="0"/>
    </xf>
    <xf numFmtId="0" fontId="0" fillId="0" borderId="18" xfId="0" applyFont="1" applyBorder="1" applyAlignment="1" applyProtection="1">
      <alignment horizontal="center"/>
      <protection locked="0"/>
    </xf>
    <xf numFmtId="0" fontId="4" fillId="0" borderId="13" xfId="0" applyFont="1" applyBorder="1" applyAlignment="1">
      <alignment horizontal="center"/>
    </xf>
    <xf numFmtId="0" fontId="0" fillId="0" borderId="9" xfId="0" applyFont="1" applyFill="1" applyBorder="1" applyAlignment="1">
      <alignment horizontal="left"/>
    </xf>
    <xf numFmtId="0" fontId="0" fillId="0" borderId="7" xfId="0" applyFont="1" applyFill="1" applyBorder="1" applyAlignment="1">
      <alignment horizontal="left"/>
    </xf>
    <xf numFmtId="179" fontId="0" fillId="0" borderId="7" xfId="0" applyNumberFormat="1" applyFont="1" applyFill="1" applyBorder="1" applyAlignment="1">
      <alignment horizontal="center"/>
    </xf>
    <xf numFmtId="0" fontId="0" fillId="0" borderId="2" xfId="0" applyFont="1" applyBorder="1" applyAlignment="1">
      <alignment horizontal="center" vertical="center" textRotation="90"/>
    </xf>
    <xf numFmtId="0" fontId="0" fillId="0" borderId="19" xfId="0" applyFont="1" applyBorder="1" applyAlignment="1">
      <alignment horizontal="center"/>
    </xf>
    <xf numFmtId="0" fontId="0" fillId="4" borderId="13" xfId="0" applyFont="1" applyFill="1" applyBorder="1" applyAlignment="1" applyProtection="1">
      <alignment horizontal="left"/>
      <protection locked="0"/>
    </xf>
    <xf numFmtId="0" fontId="0" fillId="0" borderId="0" xfId="0" applyFont="1" applyBorder="1" applyAlignment="1">
      <alignment horizontal="right"/>
    </xf>
    <xf numFmtId="49" fontId="0" fillId="0" borderId="20" xfId="0" applyNumberFormat="1" applyFont="1" applyBorder="1" applyAlignment="1" applyProtection="1">
      <alignment horizontal="center"/>
      <protection locked="0"/>
    </xf>
    <xf numFmtId="49" fontId="0" fillId="0" borderId="21" xfId="0" applyNumberFormat="1" applyFont="1" applyBorder="1" applyAlignment="1" applyProtection="1">
      <alignment horizontal="center"/>
      <protection locked="0"/>
    </xf>
    <xf numFmtId="0" fontId="0" fillId="0" borderId="20" xfId="0" applyFont="1" applyBorder="1" applyAlignment="1" applyProtection="1">
      <alignment horizontal="center"/>
      <protection locked="0"/>
    </xf>
    <xf numFmtId="0" fontId="0" fillId="0" borderId="21" xfId="0" applyFont="1" applyBorder="1" applyAlignment="1" applyProtection="1">
      <alignment horizontal="center"/>
      <protection locked="0"/>
    </xf>
    <xf numFmtId="14" fontId="2" fillId="4" borderId="13" xfId="0" applyNumberFormat="1" applyFont="1" applyFill="1" applyBorder="1" applyAlignment="1" applyProtection="1">
      <alignment horizontal="center"/>
      <protection locked="0"/>
    </xf>
  </cellXfs>
  <cellStyles count="10">
    <cellStyle name="Normal" xfId="0"/>
    <cellStyle name="Comma" xfId="15"/>
    <cellStyle name="Comma [0]" xfId="16"/>
    <cellStyle name="Milliers [0]_Paye famille d'accueil 2002" xfId="17"/>
    <cellStyle name="Milliers_Paye famille d'accueil 2002" xfId="18"/>
    <cellStyle name="Currency" xfId="19"/>
    <cellStyle name="Currency [0]" xfId="20"/>
    <cellStyle name="Monétaire [0]_Paye famille d'accueil 2002" xfId="21"/>
    <cellStyle name="Monétaire_Paye famille d'accueil 2002"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6">
    <pageSetUpPr fitToPage="1"/>
  </sheetPr>
  <dimension ref="A1:K51"/>
  <sheetViews>
    <sheetView showZeros="0" tabSelected="1" zoomScaleSheetLayoutView="100" workbookViewId="0" topLeftCell="A13">
      <selection activeCell="F11" sqref="F11"/>
    </sheetView>
  </sheetViews>
  <sheetFormatPr defaultColWidth="11.421875" defaultRowHeight="12.75"/>
  <cols>
    <col min="1" max="1" width="42.00390625" style="11" customWidth="1"/>
    <col min="2" max="2" width="11.421875" style="11" customWidth="1"/>
    <col min="3" max="3" width="11.57421875" style="11" customWidth="1"/>
    <col min="4" max="4" width="11.140625" style="11" customWidth="1"/>
    <col min="5" max="6" width="11.421875" style="11" customWidth="1"/>
    <col min="7" max="7" width="27.28125" style="13" customWidth="1"/>
    <col min="8" max="8" width="11.28125" style="11" customWidth="1"/>
    <col min="9" max="9" width="11.421875" style="11" customWidth="1"/>
    <col min="10" max="10" width="11.28125" style="11" customWidth="1"/>
    <col min="11" max="11" width="5.28125" style="13" customWidth="1"/>
    <col min="12" max="16384" width="11.421875" style="11" customWidth="1"/>
  </cols>
  <sheetData>
    <row r="1" spans="1:11" ht="18">
      <c r="A1" s="96" t="s">
        <v>36</v>
      </c>
      <c r="B1" s="96"/>
      <c r="C1" s="96"/>
      <c r="D1" s="96"/>
      <c r="E1" s="96"/>
      <c r="K1" s="6"/>
    </row>
    <row r="2" spans="1:11" ht="15.75">
      <c r="A2" s="97" t="s">
        <v>45</v>
      </c>
      <c r="B2" s="98"/>
      <c r="C2" s="98"/>
      <c r="D2" s="98"/>
      <c r="E2" s="98"/>
      <c r="K2" s="6"/>
    </row>
    <row r="3" spans="1:11" ht="15.75">
      <c r="A3" s="15" t="s">
        <v>19</v>
      </c>
      <c r="B3" s="99"/>
      <c r="C3" s="99"/>
      <c r="D3" s="99"/>
      <c r="E3" s="100"/>
      <c r="K3" s="6"/>
    </row>
    <row r="4" spans="1:11" ht="15.75">
      <c r="A4" s="16" t="s">
        <v>1</v>
      </c>
      <c r="B4" s="76"/>
      <c r="C4" s="76"/>
      <c r="D4" s="76"/>
      <c r="E4" s="77"/>
      <c r="K4" s="6"/>
    </row>
    <row r="5" spans="1:11" ht="15.75">
      <c r="A5" s="17" t="s">
        <v>48</v>
      </c>
      <c r="B5" s="109"/>
      <c r="C5" s="109"/>
      <c r="D5" s="109"/>
      <c r="E5" s="110"/>
      <c r="K5" s="6"/>
    </row>
    <row r="6" spans="1:11" ht="15.75">
      <c r="A6" s="15" t="s">
        <v>47</v>
      </c>
      <c r="B6" s="99"/>
      <c r="C6" s="99"/>
      <c r="D6" s="99"/>
      <c r="E6" s="100"/>
      <c r="K6" s="6"/>
    </row>
    <row r="7" spans="1:11" ht="15.75">
      <c r="A7" s="16" t="s">
        <v>1</v>
      </c>
      <c r="B7" s="76"/>
      <c r="C7" s="76"/>
      <c r="D7" s="76"/>
      <c r="E7" s="77"/>
      <c r="K7" s="6"/>
    </row>
    <row r="8" spans="1:11" ht="15.75">
      <c r="A8" s="17" t="s">
        <v>20</v>
      </c>
      <c r="B8" s="111"/>
      <c r="C8" s="111"/>
      <c r="D8" s="111"/>
      <c r="E8" s="112"/>
      <c r="K8" s="6"/>
    </row>
    <row r="9" spans="1:11" ht="15.75">
      <c r="A9" s="10"/>
      <c r="B9" s="64"/>
      <c r="C9" s="64"/>
      <c r="D9" s="64"/>
      <c r="E9" s="64"/>
      <c r="K9" s="6"/>
    </row>
    <row r="10" spans="1:11" ht="15.75">
      <c r="A10" s="5" t="s">
        <v>42</v>
      </c>
      <c r="B10" s="113">
        <v>39508</v>
      </c>
      <c r="C10" s="65" t="s">
        <v>15</v>
      </c>
      <c r="D10" s="113">
        <v>39538</v>
      </c>
      <c r="E10" s="66"/>
      <c r="K10" s="6"/>
    </row>
    <row r="11" spans="1:11" ht="15.75">
      <c r="A11" s="9" t="s">
        <v>0</v>
      </c>
      <c r="B11" s="67">
        <v>30.5</v>
      </c>
      <c r="C11" s="66" t="s">
        <v>9</v>
      </c>
      <c r="D11" s="68"/>
      <c r="E11" s="66"/>
      <c r="K11" s="6"/>
    </row>
    <row r="12" spans="1:11" ht="15.75">
      <c r="A12" s="9" t="s">
        <v>49</v>
      </c>
      <c r="B12" s="67">
        <v>0</v>
      </c>
      <c r="C12" s="107" t="s">
        <v>60</v>
      </c>
      <c r="D12" s="107"/>
      <c r="E12" s="107"/>
      <c r="K12" s="6"/>
    </row>
    <row r="13" spans="1:11" ht="15.75">
      <c r="A13" s="9" t="s">
        <v>50</v>
      </c>
      <c r="B13" s="69">
        <v>0</v>
      </c>
      <c r="C13" s="107" t="s">
        <v>60</v>
      </c>
      <c r="D13" s="107"/>
      <c r="E13" s="107"/>
      <c r="K13" s="6"/>
    </row>
    <row r="14" spans="1:11" s="18" customFormat="1" ht="23.25" customHeight="1">
      <c r="A14" s="79" t="s">
        <v>51</v>
      </c>
      <c r="B14" s="79"/>
      <c r="C14" s="79"/>
      <c r="D14" s="79"/>
      <c r="E14" s="79"/>
      <c r="G14" s="23"/>
      <c r="K14" s="24"/>
    </row>
    <row r="15" spans="1:11" ht="12.75">
      <c r="A15" s="10" t="s">
        <v>59</v>
      </c>
      <c r="B15" s="108" t="s">
        <v>13</v>
      </c>
      <c r="C15" s="108"/>
      <c r="D15" s="19">
        <v>8.44</v>
      </c>
      <c r="E15" s="21"/>
      <c r="K15" s="4"/>
    </row>
    <row r="16" spans="1:11" ht="12.75">
      <c r="A16" s="20"/>
      <c r="B16" s="108" t="s">
        <v>12</v>
      </c>
      <c r="C16" s="108"/>
      <c r="D16" s="19">
        <v>3.21</v>
      </c>
      <c r="E16" s="21"/>
      <c r="K16" s="4"/>
    </row>
    <row r="17" spans="1:11" s="1" customFormat="1" ht="15.75">
      <c r="A17" s="25" t="s">
        <v>35</v>
      </c>
      <c r="B17" s="78" t="s">
        <v>27</v>
      </c>
      <c r="C17" s="78"/>
      <c r="D17" s="26" t="s">
        <v>17</v>
      </c>
      <c r="E17" s="27" t="s">
        <v>16</v>
      </c>
      <c r="K17" s="6"/>
    </row>
    <row r="18" spans="1:11" ht="15.75">
      <c r="A18" s="48" t="s">
        <v>52</v>
      </c>
      <c r="B18" s="73">
        <v>2.5</v>
      </c>
      <c r="C18" s="28">
        <f>ROUND((B18*D15),2)</f>
        <v>21.1</v>
      </c>
      <c r="D18" s="29">
        <f>$B$11-B12</f>
        <v>30.5</v>
      </c>
      <c r="E18" s="30">
        <f>C18*D18</f>
        <v>643.5500000000001</v>
      </c>
      <c r="G18" s="11"/>
      <c r="K18" s="6"/>
    </row>
    <row r="19" spans="1:11" ht="15.75">
      <c r="A19" s="31" t="s">
        <v>41</v>
      </c>
      <c r="B19" s="104"/>
      <c r="C19" s="104"/>
      <c r="D19" s="104"/>
      <c r="E19" s="30">
        <f>E18*0.1</f>
        <v>64.355</v>
      </c>
      <c r="G19" s="11"/>
      <c r="K19" s="6"/>
    </row>
    <row r="20" spans="1:11" ht="15.75">
      <c r="A20" s="48" t="s">
        <v>53</v>
      </c>
      <c r="B20" s="70">
        <v>1</v>
      </c>
      <c r="C20" s="28">
        <f>B20*D16</f>
        <v>3.21</v>
      </c>
      <c r="D20" s="29">
        <f>B11-(B12+B13)</f>
        <v>30.5</v>
      </c>
      <c r="E20" s="30">
        <f>C20*D20</f>
        <v>97.905</v>
      </c>
      <c r="G20" s="11"/>
      <c r="K20" s="6"/>
    </row>
    <row r="21" spans="1:11" ht="15.75">
      <c r="A21" s="91" t="s">
        <v>46</v>
      </c>
      <c r="B21" s="92"/>
      <c r="C21" s="92"/>
      <c r="D21" s="92"/>
      <c r="E21" s="32">
        <f>SUM(E18:E20)</f>
        <v>805.8100000000001</v>
      </c>
      <c r="K21" s="6"/>
    </row>
    <row r="22" spans="1:11" ht="15.75">
      <c r="A22" s="106"/>
      <c r="B22" s="106"/>
      <c r="C22" s="106"/>
      <c r="D22" s="106"/>
      <c r="E22" s="106"/>
      <c r="K22" s="6"/>
    </row>
    <row r="23" spans="1:11" ht="15.75">
      <c r="A23" s="93" t="s">
        <v>37</v>
      </c>
      <c r="B23" s="94"/>
      <c r="C23" s="94"/>
      <c r="D23" s="95"/>
      <c r="E23" s="105" t="s">
        <v>32</v>
      </c>
      <c r="K23" s="6"/>
    </row>
    <row r="24" spans="1:11" ht="15.75">
      <c r="A24" s="33" t="s">
        <v>30</v>
      </c>
      <c r="B24" s="34">
        <f>B11</f>
        <v>30.5</v>
      </c>
      <c r="C24" s="34" t="s">
        <v>18</v>
      </c>
      <c r="D24" s="35">
        <f>E21</f>
        <v>805.8100000000001</v>
      </c>
      <c r="E24" s="105"/>
      <c r="K24" s="6"/>
    </row>
    <row r="25" spans="1:11" ht="15.75">
      <c r="A25" s="36" t="s">
        <v>2</v>
      </c>
      <c r="B25" s="37" t="s">
        <v>10</v>
      </c>
      <c r="C25" s="37" t="s">
        <v>33</v>
      </c>
      <c r="D25" s="38" t="s">
        <v>34</v>
      </c>
      <c r="E25" s="105"/>
      <c r="K25" s="6"/>
    </row>
    <row r="26" spans="1:11" ht="15.75">
      <c r="A26" s="31" t="s">
        <v>39</v>
      </c>
      <c r="B26" s="39">
        <f>$E$21</f>
        <v>805.8100000000001</v>
      </c>
      <c r="C26" s="40">
        <v>0.075</v>
      </c>
      <c r="D26" s="41">
        <f>B26*C26</f>
        <v>60.43575</v>
      </c>
      <c r="E26" s="105"/>
      <c r="K26" s="6"/>
    </row>
    <row r="27" spans="1:11" s="2" customFormat="1" ht="15.75">
      <c r="A27" s="31" t="s">
        <v>6</v>
      </c>
      <c r="B27" s="39">
        <f>$E$21</f>
        <v>805.8100000000001</v>
      </c>
      <c r="C27" s="40">
        <v>0.008</v>
      </c>
      <c r="D27" s="41">
        <f>B27*C27</f>
        <v>6.44648</v>
      </c>
      <c r="E27" s="105"/>
      <c r="K27" s="6"/>
    </row>
    <row r="28" spans="1:11" ht="15.75">
      <c r="A28" s="31" t="s">
        <v>38</v>
      </c>
      <c r="B28" s="39">
        <f>$E$21</f>
        <v>805.8100000000001</v>
      </c>
      <c r="C28" s="40">
        <v>0.03</v>
      </c>
      <c r="D28" s="41">
        <f>B28*C28</f>
        <v>24.174300000000002</v>
      </c>
      <c r="E28" s="105"/>
      <c r="G28" s="11"/>
      <c r="K28" s="6"/>
    </row>
    <row r="29" spans="1:11" ht="15.75">
      <c r="A29" s="31" t="s">
        <v>43</v>
      </c>
      <c r="B29" s="39">
        <f>E21*97%</f>
        <v>781.6357</v>
      </c>
      <c r="C29" s="40">
        <v>0.051</v>
      </c>
      <c r="D29" s="41">
        <f>B29*C29</f>
        <v>39.8634207</v>
      </c>
      <c r="E29" s="105"/>
      <c r="G29" s="11"/>
      <c r="K29" s="6"/>
    </row>
    <row r="30" spans="1:11" ht="15.75">
      <c r="A30" s="31" t="s">
        <v>44</v>
      </c>
      <c r="B30" s="39">
        <f>E21*97%</f>
        <v>781.6357</v>
      </c>
      <c r="C30" s="40">
        <v>0.029</v>
      </c>
      <c r="D30" s="41">
        <f>B30*C30</f>
        <v>22.6674353</v>
      </c>
      <c r="E30" s="105"/>
      <c r="G30" s="11"/>
      <c r="K30" s="6"/>
    </row>
    <row r="31" spans="1:11" ht="15.75">
      <c r="A31" s="31" t="s">
        <v>21</v>
      </c>
      <c r="B31" s="42"/>
      <c r="C31" s="43">
        <f>SUM(C26:C30)</f>
        <v>0.19299999999999998</v>
      </c>
      <c r="D31" s="44">
        <f>SUM(D26:D30)</f>
        <v>153.58738599999998</v>
      </c>
      <c r="E31" s="105"/>
      <c r="G31" s="11"/>
      <c r="K31" s="6"/>
    </row>
    <row r="32" spans="1:11" ht="15.75">
      <c r="A32" s="45" t="s">
        <v>57</v>
      </c>
      <c r="B32" s="46"/>
      <c r="C32" s="46"/>
      <c r="D32" s="75">
        <f>D24-D31</f>
        <v>652.222614</v>
      </c>
      <c r="E32" s="105"/>
      <c r="G32" s="11"/>
      <c r="K32" s="6"/>
    </row>
    <row r="33" spans="1:11" ht="15.75">
      <c r="A33" s="102" t="s">
        <v>31</v>
      </c>
      <c r="B33" s="103"/>
      <c r="C33" s="103"/>
      <c r="D33" s="47">
        <f>D32+D30</f>
        <v>674.8900493</v>
      </c>
      <c r="E33" s="105"/>
      <c r="G33" s="11"/>
      <c r="K33" s="6"/>
    </row>
    <row r="34" spans="1:11" ht="15.75">
      <c r="A34" s="48" t="s">
        <v>7</v>
      </c>
      <c r="B34" s="37" t="s">
        <v>3</v>
      </c>
      <c r="C34" s="37" t="s">
        <v>4</v>
      </c>
      <c r="D34" s="38" t="s">
        <v>5</v>
      </c>
      <c r="E34" s="105"/>
      <c r="G34" s="11"/>
      <c r="K34" s="6"/>
    </row>
    <row r="35" spans="1:11" ht="15.75">
      <c r="A35" s="49" t="s">
        <v>40</v>
      </c>
      <c r="B35" s="50">
        <f>$E$21</f>
        <v>805.8100000000001</v>
      </c>
      <c r="C35" s="51">
        <v>0.003</v>
      </c>
      <c r="D35" s="52">
        <f>B35*C35</f>
        <v>2.4174300000000004</v>
      </c>
      <c r="E35" s="105"/>
      <c r="G35" s="11"/>
      <c r="K35" s="6"/>
    </row>
    <row r="36" spans="1:11" ht="15.75">
      <c r="A36" s="49" t="s">
        <v>61</v>
      </c>
      <c r="B36" s="50">
        <f>$E$21</f>
        <v>805.8100000000001</v>
      </c>
      <c r="C36" s="51">
        <v>0.011</v>
      </c>
      <c r="D36" s="52">
        <f>B36*C36</f>
        <v>8.86391</v>
      </c>
      <c r="E36" s="105"/>
      <c r="G36" s="11"/>
      <c r="K36" s="6"/>
    </row>
    <row r="37" spans="1:11" s="18" customFormat="1" ht="12.75">
      <c r="A37" s="49" t="s">
        <v>38</v>
      </c>
      <c r="B37" s="50">
        <f>$E$21</f>
        <v>805.8100000000001</v>
      </c>
      <c r="C37" s="51">
        <v>0.045</v>
      </c>
      <c r="D37" s="52">
        <f>B37*C37</f>
        <v>36.26145</v>
      </c>
      <c r="E37" s="105"/>
      <c r="K37" s="12"/>
    </row>
    <row r="38" spans="1:11" ht="12.75">
      <c r="A38" s="31" t="s">
        <v>6</v>
      </c>
      <c r="B38" s="39">
        <f>$E$21</f>
        <v>805.8100000000001</v>
      </c>
      <c r="C38" s="40">
        <v>0.012</v>
      </c>
      <c r="D38" s="41">
        <f>B38*C38</f>
        <v>9.669720000000002</v>
      </c>
      <c r="E38" s="105"/>
      <c r="G38" s="11"/>
      <c r="H38" s="7"/>
      <c r="I38" s="7"/>
      <c r="J38" s="7"/>
      <c r="K38" s="7"/>
    </row>
    <row r="39" spans="1:5" ht="12.75">
      <c r="A39" s="31" t="s">
        <v>22</v>
      </c>
      <c r="B39" s="39">
        <f>$E$21</f>
        <v>805.8100000000001</v>
      </c>
      <c r="C39" s="40">
        <v>0.001</v>
      </c>
      <c r="D39" s="41">
        <f>B39*C39</f>
        <v>0.80581</v>
      </c>
      <c r="E39" s="105"/>
    </row>
    <row r="40" spans="1:5" ht="12.75">
      <c r="A40" s="31" t="s">
        <v>8</v>
      </c>
      <c r="B40" s="53"/>
      <c r="C40" s="54">
        <f>SUM(C35:C39)</f>
        <v>0.072</v>
      </c>
      <c r="D40" s="44">
        <f>SUM(D35:D39)</f>
        <v>58.01832000000001</v>
      </c>
      <c r="E40" s="105"/>
    </row>
    <row r="41" spans="1:5" ht="12.75">
      <c r="A41" s="89" t="s">
        <v>24</v>
      </c>
      <c r="B41" s="90"/>
      <c r="C41" s="90"/>
      <c r="D41" s="55">
        <f>D31+D40</f>
        <v>211.605706</v>
      </c>
      <c r="E41" s="105"/>
    </row>
    <row r="42" spans="1:5" ht="12.75">
      <c r="A42" s="3" t="s">
        <v>23</v>
      </c>
      <c r="E42" s="22"/>
    </row>
    <row r="43" spans="1:5" ht="12.75">
      <c r="A43" s="101"/>
      <c r="B43" s="101"/>
      <c r="C43" s="101"/>
      <c r="D43" s="101"/>
      <c r="E43" s="101"/>
    </row>
    <row r="44" spans="1:5" ht="12.75">
      <c r="A44" s="86" t="s">
        <v>14</v>
      </c>
      <c r="B44" s="87"/>
      <c r="C44" s="87"/>
      <c r="D44" s="87"/>
      <c r="E44" s="88"/>
    </row>
    <row r="45" spans="1:5" s="8" customFormat="1" ht="12.75">
      <c r="A45" s="56"/>
      <c r="B45" s="57" t="s">
        <v>11</v>
      </c>
      <c r="C45" s="57" t="s">
        <v>28</v>
      </c>
      <c r="D45" s="34" t="s">
        <v>17</v>
      </c>
      <c r="E45" s="58" t="s">
        <v>29</v>
      </c>
    </row>
    <row r="46" spans="1:5" ht="12.75">
      <c r="A46" s="59" t="s">
        <v>54</v>
      </c>
      <c r="B46" s="70">
        <v>5</v>
      </c>
      <c r="C46" s="28">
        <f>B46*D16</f>
        <v>16.05</v>
      </c>
      <c r="D46" s="74">
        <v>30.5</v>
      </c>
      <c r="E46" s="60">
        <f>C46*D46</f>
        <v>489.52500000000003</v>
      </c>
    </row>
    <row r="47" spans="1:5" ht="12.75">
      <c r="A47" s="59" t="s">
        <v>55</v>
      </c>
      <c r="B47" s="61"/>
      <c r="C47" s="71">
        <v>5.5</v>
      </c>
      <c r="D47" s="74">
        <f>B11</f>
        <v>30.5</v>
      </c>
      <c r="E47" s="60">
        <f>C47*D47</f>
        <v>167.75</v>
      </c>
    </row>
    <row r="48" spans="1:5" ht="12.75">
      <c r="A48" s="72" t="s">
        <v>56</v>
      </c>
      <c r="B48" s="84"/>
      <c r="C48" s="84"/>
      <c r="D48" s="84"/>
      <c r="E48" s="60">
        <f>D32</f>
        <v>652.222614</v>
      </c>
    </row>
    <row r="49" spans="1:11" s="1" customFormat="1" ht="12.75">
      <c r="A49" s="82" t="s">
        <v>25</v>
      </c>
      <c r="B49" s="83"/>
      <c r="C49" s="83"/>
      <c r="D49" s="83"/>
      <c r="E49" s="62">
        <f>SUM(E46:E48)</f>
        <v>1309.497614</v>
      </c>
      <c r="G49" s="14"/>
      <c r="K49" s="14"/>
    </row>
    <row r="50" spans="1:5" ht="12.75">
      <c r="A50" s="85" t="s">
        <v>26</v>
      </c>
      <c r="B50" s="85"/>
      <c r="C50" s="85"/>
      <c r="D50" s="85"/>
      <c r="E50" s="63">
        <f>E49+D41</f>
        <v>1521.1033200000002</v>
      </c>
    </row>
    <row r="51" spans="1:5" ht="29.25" customHeight="1">
      <c r="A51" s="80" t="s">
        <v>58</v>
      </c>
      <c r="B51" s="81"/>
      <c r="C51" s="81"/>
      <c r="D51" s="81"/>
      <c r="E51" s="81"/>
    </row>
  </sheetData>
  <mergeCells count="27">
    <mergeCell ref="C12:E12"/>
    <mergeCell ref="B15:C15"/>
    <mergeCell ref="B16:C16"/>
    <mergeCell ref="B5:E5"/>
    <mergeCell ref="B6:E6"/>
    <mergeCell ref="B7:E7"/>
    <mergeCell ref="B8:E8"/>
    <mergeCell ref="C13:E13"/>
    <mergeCell ref="A43:E43"/>
    <mergeCell ref="A33:C33"/>
    <mergeCell ref="B19:D19"/>
    <mergeCell ref="A22:E22"/>
    <mergeCell ref="E23:E41"/>
    <mergeCell ref="A1:E1"/>
    <mergeCell ref="A2:E2"/>
    <mergeCell ref="B3:E3"/>
    <mergeCell ref="B4:E4"/>
    <mergeCell ref="B17:C17"/>
    <mergeCell ref="A14:E14"/>
    <mergeCell ref="A51:E51"/>
    <mergeCell ref="A49:D49"/>
    <mergeCell ref="B48:D48"/>
    <mergeCell ref="A50:D50"/>
    <mergeCell ref="A44:E44"/>
    <mergeCell ref="A41:C41"/>
    <mergeCell ref="A21:D21"/>
    <mergeCell ref="A23:D23"/>
  </mergeCells>
  <printOptions horizontalCentered="1" verticalCentered="1"/>
  <pageMargins left="0.22" right="0.19" top="0.13" bottom="0.21" header="0.12" footer="0.15"/>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Bulletin de paye</dc:title>
  <dc:subject/>
  <dc:creator>Etienne Frommelt</dc:creator>
  <cp:keywords/>
  <dc:description/>
  <cp:lastModifiedBy>Famidac</cp:lastModifiedBy>
  <cp:lastPrinted>2008-04-10T07:26:00Z</cp:lastPrinted>
  <dcterms:created xsi:type="dcterms:W3CDTF">2002-01-13T16:26:38Z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